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d6223b9c570e60/Área de Trabalho/"/>
    </mc:Choice>
  </mc:AlternateContent>
  <xr:revisionPtr revIDLastSave="104" documentId="13_ncr:1_{4AC0BB97-E730-4946-AABF-63D1CE234940}" xr6:coauthVersionLast="47" xr6:coauthVersionMax="47" xr10:uidLastSave="{8ACFEEAC-F5C2-4B7D-BE50-837004D60527}"/>
  <bookViews>
    <workbookView xWindow="-108" yWindow="-108" windowWidth="23256" windowHeight="12456" tabRatio="343" xr2:uid="{5625F82B-8F44-4E3A-A03E-C7A1DECD6AF5}"/>
  </bookViews>
  <sheets>
    <sheet name="Orçament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5" i="1" l="1"/>
  <c r="F29" i="1" s="1"/>
  <c r="B38" i="1"/>
  <c r="B83" i="1" s="1"/>
  <c r="F71" i="1" s="1"/>
  <c r="B51" i="1"/>
  <c r="G57" i="1" s="1"/>
  <c r="B64" i="1"/>
  <c r="G58" i="1" s="1"/>
  <c r="B77" i="1"/>
  <c r="G59" i="1" s="1"/>
  <c r="B18" i="1"/>
  <c r="B79" i="1" s="1"/>
  <c r="F47" i="1"/>
  <c r="F46" i="1"/>
  <c r="F45" i="1"/>
  <c r="F44" i="1"/>
  <c r="F43" i="1"/>
  <c r="F42" i="1"/>
  <c r="F60" i="1"/>
  <c r="F32" i="1" l="1"/>
  <c r="B84" i="1"/>
  <c r="F72" i="1" s="1"/>
  <c r="B81" i="1"/>
  <c r="F68" i="1" s="1"/>
  <c r="G55" i="1"/>
  <c r="B85" i="1"/>
  <c r="F73" i="1" s="1"/>
  <c r="F33" i="1"/>
  <c r="F31" i="1"/>
  <c r="F30" i="1"/>
  <c r="G56" i="1"/>
  <c r="B86" i="1"/>
  <c r="F74" i="1" s="1"/>
  <c r="G60" i="1"/>
  <c r="H56" i="1"/>
  <c r="H55" i="1"/>
  <c r="H57" i="1"/>
  <c r="H58" i="1"/>
  <c r="H59" i="1"/>
  <c r="B88" i="1" l="1"/>
  <c r="B90" i="1" s="1"/>
  <c r="H60" i="1"/>
  <c r="G62" i="1" s="1"/>
  <c r="F70" i="1" l="1"/>
  <c r="H25" i="1"/>
  <c r="F69" i="1"/>
  <c r="F76" i="1" l="1"/>
</calcChain>
</file>

<file path=xl/sharedStrings.xml><?xml version="1.0" encoding="utf-8"?>
<sst xmlns="http://schemas.openxmlformats.org/spreadsheetml/2006/main" count="97" uniqueCount="86">
  <si>
    <t>Salário Mensal</t>
  </si>
  <si>
    <t>Renda Extra</t>
  </si>
  <si>
    <t xml:space="preserve">Vale Alimentação </t>
  </si>
  <si>
    <t xml:space="preserve">Vale Refeição </t>
  </si>
  <si>
    <t>Outros</t>
  </si>
  <si>
    <t xml:space="preserve">Orçamento </t>
  </si>
  <si>
    <t>INVESTIMENTOS</t>
  </si>
  <si>
    <t>Meta</t>
  </si>
  <si>
    <t>Cota Cooperativa</t>
  </si>
  <si>
    <t>Previdência Privada</t>
  </si>
  <si>
    <t xml:space="preserve">Tesouro Direto </t>
  </si>
  <si>
    <t xml:space="preserve">TOTAL </t>
  </si>
  <si>
    <t>DESPESAS FIXAS</t>
  </si>
  <si>
    <t>Aluguel</t>
  </si>
  <si>
    <t>Diarista</t>
  </si>
  <si>
    <t>Plano de saúde</t>
  </si>
  <si>
    <t>Valor</t>
  </si>
  <si>
    <t>DESPESAS VARIÁVEIS</t>
  </si>
  <si>
    <t xml:space="preserve">DESPESAS  EXTRAS </t>
  </si>
  <si>
    <t>DESPESAS ADICIONAIS</t>
  </si>
  <si>
    <t>Pagamento</t>
  </si>
  <si>
    <t>PIX</t>
  </si>
  <si>
    <t xml:space="preserve">Débito </t>
  </si>
  <si>
    <t xml:space="preserve">Cartão de Crédito </t>
  </si>
  <si>
    <t xml:space="preserve">Dinheiro </t>
  </si>
  <si>
    <t xml:space="preserve">Boleto Bancário </t>
  </si>
  <si>
    <t>Luz</t>
  </si>
  <si>
    <t>Água</t>
  </si>
  <si>
    <t>Animal de Estimação</t>
  </si>
  <si>
    <t>Combustível</t>
  </si>
  <si>
    <t>Jogos de Apostas</t>
  </si>
  <si>
    <t>Compras Online</t>
  </si>
  <si>
    <t>Restaurantes</t>
  </si>
  <si>
    <t>Juros do Cheque Especial</t>
  </si>
  <si>
    <t>Manutenção</t>
  </si>
  <si>
    <t>Investimentos</t>
  </si>
  <si>
    <t>Despesas Fixas</t>
  </si>
  <si>
    <t>Despesas Variáveis</t>
  </si>
  <si>
    <t>Despesas Adicionais</t>
  </si>
  <si>
    <t xml:space="preserve">Pagamento </t>
  </si>
  <si>
    <t xml:space="preserve">Recebimento </t>
  </si>
  <si>
    <t>Empréstimo I</t>
  </si>
  <si>
    <t>Empréstimo II</t>
  </si>
  <si>
    <t>TOTAL RECEITA</t>
  </si>
  <si>
    <t xml:space="preserve">TOTAL INVESTIMENTO </t>
  </si>
  <si>
    <t>DESPESA FIXA</t>
  </si>
  <si>
    <t xml:space="preserve">DESPESA VARIÁVEL </t>
  </si>
  <si>
    <t>DESPESA EXTRA</t>
  </si>
  <si>
    <t xml:space="preserve">DESPESA ADICIONAL </t>
  </si>
  <si>
    <t xml:space="preserve">Total das Saídas </t>
  </si>
  <si>
    <t>RESULTADO DO MÊS</t>
  </si>
  <si>
    <t xml:space="preserve">SALDO ATUAL </t>
  </si>
  <si>
    <t>TOTAL  DESPESAS FIXAS</t>
  </si>
  <si>
    <t xml:space="preserve">TOTAL DESPESAS VARIÁVEIS </t>
  </si>
  <si>
    <t>TOTAL DESPESAS EXTRAS</t>
  </si>
  <si>
    <t>TOTAL DESPESAS ADICIONAIS</t>
  </si>
  <si>
    <t>TOTAL  DE INVESTIMENTOS</t>
  </si>
  <si>
    <t>Para onde vai seu dinheiro?</t>
  </si>
  <si>
    <t xml:space="preserve">Despesas Extras </t>
  </si>
  <si>
    <t xml:space="preserve">Desconto em Folha </t>
  </si>
  <si>
    <t>Como gasta seu dinheiro?</t>
  </si>
  <si>
    <t>Projeção para 12 meses</t>
  </si>
  <si>
    <t xml:space="preserve">Despesas Fixas </t>
  </si>
  <si>
    <t xml:space="preserve">Despesas Adicionais </t>
  </si>
  <si>
    <t xml:space="preserve">Investimento </t>
  </si>
  <si>
    <t>De</t>
  </si>
  <si>
    <t xml:space="preserve">Para </t>
  </si>
  <si>
    <t xml:space="preserve">Otimização do Orçamento </t>
  </si>
  <si>
    <t>Total do endividamento</t>
  </si>
  <si>
    <t>Total Anual (sem juros)</t>
  </si>
  <si>
    <t>RENDA MENSAL</t>
  </si>
  <si>
    <t>Potencial de Poupança</t>
  </si>
  <si>
    <t xml:space="preserve">Divisão Sugerida </t>
  </si>
  <si>
    <t>Você pode melhorar, que tal repensar o orçamento?</t>
  </si>
  <si>
    <t>Despesa Fixa</t>
  </si>
  <si>
    <t>Despesa Variável</t>
  </si>
  <si>
    <t>Despesa Extra</t>
  </si>
  <si>
    <t>Despesa Adicional</t>
  </si>
  <si>
    <t>Seguro de Vida</t>
  </si>
  <si>
    <t>Prestação do carro</t>
  </si>
  <si>
    <t>Aplicativo Streaming I</t>
  </si>
  <si>
    <t>Aplicativo Streaming II</t>
  </si>
  <si>
    <t>Aplicativo Streaming III</t>
  </si>
  <si>
    <t>IR</t>
  </si>
  <si>
    <t>INSS</t>
  </si>
  <si>
    <t>IPTU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</si>
</sst>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name val="Myriad Pro"/>
    </font>
    <font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1E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0" fillId="5" borderId="0" xfId="0" applyFill="1"/>
    <xf numFmtId="0" fontId="6" fillId="5" borderId="0" xfId="0" applyFont="1" applyFill="1"/>
    <xf numFmtId="0" fontId="0" fillId="5" borderId="0" xfId="0" quotePrefix="1" applyFill="1"/>
    <xf numFmtId="44" fontId="0" fillId="5" borderId="0" xfId="1" applyFont="1" applyFill="1"/>
    <xf numFmtId="44" fontId="0" fillId="0" borderId="0" xfId="1" applyFo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/>
    <xf numFmtId="44" fontId="5" fillId="3" borderId="0" xfId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0" fillId="3" borderId="0" xfId="0" applyFill="1" applyAlignment="1">
      <alignment horizontal="center"/>
    </xf>
    <xf numFmtId="0" fontId="8" fillId="8" borderId="0" xfId="0" applyFont="1" applyFill="1"/>
    <xf numFmtId="44" fontId="5" fillId="9" borderId="0" xfId="1" applyFont="1" applyFill="1"/>
    <xf numFmtId="0" fontId="5" fillId="9" borderId="0" xfId="0" applyFont="1" applyFill="1" applyAlignment="1">
      <alignment horizontal="center"/>
    </xf>
    <xf numFmtId="44" fontId="5" fillId="9" borderId="0" xfId="1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9" borderId="0" xfId="0" applyFont="1" applyFill="1"/>
    <xf numFmtId="0" fontId="8" fillId="9" borderId="0" xfId="0" applyFont="1" applyFill="1"/>
    <xf numFmtId="44" fontId="8" fillId="9" borderId="0" xfId="1" applyFont="1" applyFill="1"/>
    <xf numFmtId="0" fontId="5" fillId="7" borderId="0" xfId="0" applyFont="1" applyFill="1"/>
    <xf numFmtId="44" fontId="5" fillId="7" borderId="0" xfId="1" applyFont="1" applyFill="1"/>
    <xf numFmtId="0" fontId="2" fillId="3" borderId="0" xfId="0" applyFont="1" applyFill="1" applyAlignment="1">
      <alignment horizontal="right" vertical="center"/>
    </xf>
    <xf numFmtId="0" fontId="8" fillId="8" borderId="0" xfId="0" applyFont="1" applyFill="1" applyAlignment="1">
      <alignment horizontal="center"/>
    </xf>
    <xf numFmtId="0" fontId="0" fillId="10" borderId="0" xfId="0" applyFill="1"/>
    <xf numFmtId="0" fontId="0" fillId="6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9" fillId="10" borderId="0" xfId="0" applyFont="1" applyFill="1"/>
    <xf numFmtId="0" fontId="9" fillId="6" borderId="0" xfId="0" applyFont="1" applyFill="1"/>
    <xf numFmtId="0" fontId="9" fillId="11" borderId="0" xfId="0" applyFont="1" applyFill="1"/>
    <xf numFmtId="0" fontId="9" fillId="12" borderId="0" xfId="0" applyFont="1" applyFill="1"/>
    <xf numFmtId="0" fontId="9" fillId="13" borderId="0" xfId="0" applyFont="1" applyFill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9" fillId="14" borderId="0" xfId="0" applyFont="1" applyFill="1"/>
    <xf numFmtId="0" fontId="9" fillId="2" borderId="0" xfId="0" applyFont="1" applyFill="1"/>
    <xf numFmtId="44" fontId="4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44" fontId="0" fillId="10" borderId="0" xfId="1" applyFont="1" applyFill="1" applyAlignment="1">
      <alignment horizontal="center"/>
    </xf>
    <xf numFmtId="44" fontId="0" fillId="6" borderId="0" xfId="1" applyFont="1" applyFill="1" applyAlignment="1">
      <alignment horizontal="center"/>
    </xf>
    <xf numFmtId="44" fontId="0" fillId="11" borderId="0" xfId="1" applyFont="1" applyFill="1" applyAlignment="1">
      <alignment horizontal="center"/>
    </xf>
    <xf numFmtId="44" fontId="0" fillId="12" borderId="0" xfId="1" applyFont="1" applyFill="1" applyAlignment="1">
      <alignment horizontal="center"/>
    </xf>
    <xf numFmtId="44" fontId="0" fillId="13" borderId="0" xfId="1" applyFont="1" applyFill="1" applyAlignment="1">
      <alignment horizontal="center"/>
    </xf>
    <xf numFmtId="44" fontId="0" fillId="14" borderId="0" xfId="1" applyFont="1" applyFill="1" applyAlignment="1">
      <alignment horizontal="center"/>
    </xf>
    <xf numFmtId="44" fontId="0" fillId="2" borderId="0" xfId="1" applyFont="1" applyFill="1" applyAlignment="1">
      <alignment horizontal="center"/>
    </xf>
    <xf numFmtId="9" fontId="0" fillId="0" borderId="0" xfId="2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44" fontId="9" fillId="6" borderId="0" xfId="0" applyNumberFormat="1" applyFont="1" applyFill="1" applyAlignment="1">
      <alignment horizontal="center"/>
    </xf>
    <xf numFmtId="44" fontId="3" fillId="11" borderId="0" xfId="1" applyFont="1" applyFill="1" applyAlignment="1">
      <alignment horizontal="center" vertical="center"/>
    </xf>
    <xf numFmtId="9" fontId="0" fillId="11" borderId="0" xfId="2" applyFont="1" applyFill="1" applyAlignment="1">
      <alignment horizontal="center"/>
    </xf>
    <xf numFmtId="0" fontId="3" fillId="0" borderId="0" xfId="0" applyFont="1" applyAlignment="1">
      <alignment horizontal="right"/>
    </xf>
    <xf numFmtId="9" fontId="3" fillId="11" borderId="0" xfId="1" applyNumberFormat="1" applyFont="1" applyFill="1" applyAlignment="1">
      <alignment horizontal="center"/>
    </xf>
    <xf numFmtId="44" fontId="10" fillId="6" borderId="0" xfId="1" applyFont="1" applyFill="1" applyAlignment="1">
      <alignment horizontal="center"/>
    </xf>
    <xf numFmtId="0" fontId="5" fillId="8" borderId="0" xfId="0" applyFont="1" applyFill="1"/>
    <xf numFmtId="44" fontId="5" fillId="8" borderId="0" xfId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0" xfId="0" applyFont="1" applyFill="1"/>
    <xf numFmtId="0" fontId="0" fillId="14" borderId="0" xfId="0" applyFill="1"/>
    <xf numFmtId="44" fontId="8" fillId="8" borderId="0" xfId="1" applyFont="1" applyFill="1" applyAlignment="1">
      <alignment horizontal="right"/>
    </xf>
    <xf numFmtId="9" fontId="8" fillId="8" borderId="0" xfId="2" applyFont="1" applyFill="1" applyAlignment="1">
      <alignment horizontal="center"/>
    </xf>
    <xf numFmtId="44" fontId="8" fillId="8" borderId="0" xfId="1" applyFont="1" applyFill="1" applyAlignment="1">
      <alignment vertical="center"/>
    </xf>
    <xf numFmtId="0" fontId="8" fillId="4" borderId="0" xfId="0" applyFont="1" applyFill="1"/>
    <xf numFmtId="0" fontId="0" fillId="0" borderId="0" xfId="0" applyAlignment="1">
      <alignment horizontal="center"/>
    </xf>
    <xf numFmtId="44" fontId="8" fillId="8" borderId="0" xfId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4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44" fontId="3" fillId="10" borderId="0" xfId="0" applyNumberFormat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4F1E8"/>
      <color rgb="FFDCDADA"/>
      <color rgb="FFE2E4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Renda X Saídas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6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6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('Orçamento '!$A$79,'Orçamento '!$A$88)</c:f>
              <c:strCache>
                <c:ptCount val="2"/>
                <c:pt idx="0">
                  <c:v>TOTAL RECEITA</c:v>
                </c:pt>
                <c:pt idx="1">
                  <c:v>Total das Saídas </c:v>
                </c:pt>
              </c:strCache>
            </c:strRef>
          </c:cat>
          <c:val>
            <c:numRef>
              <c:f>('Orçamento '!$B$79,'Orçamento '!$B$88)</c:f>
              <c:numCache>
                <c:formatCode>_("R$"* #,##0.00_);_("R$"* \(#,##0.00\);_("R$"*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9-4B14-AA78-E1110D11AB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1683486768"/>
        <c:axId val="1683484368"/>
      </c:barChart>
      <c:catAx>
        <c:axId val="16834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3484368"/>
        <c:crosses val="autoZero"/>
        <c:auto val="1"/>
        <c:lblAlgn val="ctr"/>
        <c:lblOffset val="100"/>
        <c:noMultiLvlLbl val="0"/>
      </c:catAx>
      <c:valAx>
        <c:axId val="1683484368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348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72-4DBD-97C3-180ACF094191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72-4DBD-97C3-180ACF09419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72-4DBD-97C3-180ACF094191}"/>
              </c:ext>
            </c:extLst>
          </c:dPt>
          <c:dPt>
            <c:idx val="3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72-4DBD-97C3-180ACF094191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72-4DBD-97C3-180ACF0941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'Orçamento '!$E$29:$E$33</c:f>
              <c:strCache>
                <c:ptCount val="5"/>
                <c:pt idx="0">
                  <c:v>Investimentos</c:v>
                </c:pt>
                <c:pt idx="1">
                  <c:v>Despesas Fixas</c:v>
                </c:pt>
                <c:pt idx="2">
                  <c:v>Despesas Variáveis</c:v>
                </c:pt>
                <c:pt idx="3">
                  <c:v>Despesas Extras </c:v>
                </c:pt>
                <c:pt idx="4">
                  <c:v>Despesas Adicionais</c:v>
                </c:pt>
              </c:strCache>
            </c:strRef>
          </c:cat>
          <c:val>
            <c:numRef>
              <c:f>'Orçamento '!$F$29:$F$33</c:f>
              <c:numCache>
                <c:formatCode>_("R$"* #,##0.00_);_("R$"* \(#,##0.00\);_("R$"*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5-4549-9567-AC1E1DE533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6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'Orçamento '!$E$42:$E$47</c:f>
              <c:strCache>
                <c:ptCount val="6"/>
                <c:pt idx="0">
                  <c:v>PIX</c:v>
                </c:pt>
                <c:pt idx="1">
                  <c:v>Débito </c:v>
                </c:pt>
                <c:pt idx="2">
                  <c:v>Cartão de Crédito </c:v>
                </c:pt>
                <c:pt idx="3">
                  <c:v>Dinheiro </c:v>
                </c:pt>
                <c:pt idx="4">
                  <c:v>Boleto Bancário </c:v>
                </c:pt>
                <c:pt idx="5">
                  <c:v>Desconto em Folha </c:v>
                </c:pt>
              </c:strCache>
            </c:strRef>
          </c:cat>
          <c:val>
            <c:numRef>
              <c:f>'Orçamento '!$F$42:$F$47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8-41ED-9664-2D76E269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765225504"/>
        <c:axId val="1765216384"/>
      </c:barChart>
      <c:catAx>
        <c:axId val="1765225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5216384"/>
        <c:crosses val="autoZero"/>
        <c:auto val="1"/>
        <c:lblAlgn val="ctr"/>
        <c:lblOffset val="100"/>
        <c:noMultiLvlLbl val="0"/>
      </c:catAx>
      <c:valAx>
        <c:axId val="1765216384"/>
        <c:scaling>
          <c:orientation val="minMax"/>
        </c:scaling>
        <c:delete val="1"/>
        <c:axPos val="b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7652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Plano</a:t>
            </a:r>
            <a:r>
              <a:rPr lang="pt-BR" b="1" baseline="0"/>
              <a:t> de ação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670603674540682"/>
          <c:y val="0.22263888888888889"/>
          <c:w val="0.83329396325459315"/>
          <c:h val="0.49331692913385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'Orçamento '!$F$53:$F$54</c:f>
              <c:strCache>
                <c:ptCount val="2"/>
                <c:pt idx="0">
                  <c:v>Você pode melhorar, que tal repensar o orçamento?</c:v>
                </c:pt>
                <c:pt idx="1">
                  <c:v> Divisão Sugerida  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'Orçamento '!$E$55:$E$59</c:f>
              <c:strCache>
                <c:ptCount val="5"/>
                <c:pt idx="0">
                  <c:v>Investimento </c:v>
                </c:pt>
                <c:pt idx="1">
                  <c:v>Despesas Fixas </c:v>
                </c:pt>
                <c:pt idx="2">
                  <c:v>Despesas Variáveis</c:v>
                </c:pt>
                <c:pt idx="3">
                  <c:v>Despesas Extras </c:v>
                </c:pt>
                <c:pt idx="4">
                  <c:v>Despesas Adicionais </c:v>
                </c:pt>
              </c:strCache>
            </c:strRef>
          </c:cat>
          <c:val>
            <c:numRef>
              <c:f>'Orçamento '!$F$55:$F$59</c:f>
              <c:numCache>
                <c:formatCode>0%</c:formatCode>
                <c:ptCount val="5"/>
                <c:pt idx="0">
                  <c:v>0.1</c:v>
                </c:pt>
                <c:pt idx="1">
                  <c:v>0.35</c:v>
                </c:pt>
                <c:pt idx="2">
                  <c:v>0.3</c:v>
                </c:pt>
                <c:pt idx="3">
                  <c:v>0.05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E-403B-8E63-651CFE5946FE}"/>
            </c:ext>
          </c:extLst>
        </c:ser>
        <c:ser>
          <c:idx val="1"/>
          <c:order val="1"/>
          <c:tx>
            <c:strRef>
              <c:f>'Orçamento '!$G$53:$G$54</c:f>
              <c:strCache>
                <c:ptCount val="2"/>
                <c:pt idx="0">
                  <c:v>Você pode melhorar, que tal repensar o orçamento?</c:v>
                </c:pt>
                <c:pt idx="1">
                  <c:v>De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'Orçamento '!$E$55:$E$59</c:f>
              <c:strCache>
                <c:ptCount val="5"/>
                <c:pt idx="0">
                  <c:v>Investimento </c:v>
                </c:pt>
                <c:pt idx="1">
                  <c:v>Despesas Fixas </c:v>
                </c:pt>
                <c:pt idx="2">
                  <c:v>Despesas Variáveis</c:v>
                </c:pt>
                <c:pt idx="3">
                  <c:v>Despesas Extras </c:v>
                </c:pt>
                <c:pt idx="4">
                  <c:v>Despesas Adicionais </c:v>
                </c:pt>
              </c:strCache>
            </c:strRef>
          </c:cat>
          <c:val>
            <c:numRef>
              <c:f>'Orçamento '!$G$55:$G$59</c:f>
              <c:numCache>
                <c:formatCode>_("R$"* #,##0.00_);_("R$"* \(#,##0.00\);_("R$"*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E-403B-8E63-651CFE5946FE}"/>
            </c:ext>
          </c:extLst>
        </c:ser>
        <c:ser>
          <c:idx val="2"/>
          <c:order val="2"/>
          <c:tx>
            <c:strRef>
              <c:f>'Orçamento '!$H$53:$H$54</c:f>
              <c:strCache>
                <c:ptCount val="2"/>
                <c:pt idx="0">
                  <c:v>Você pode melhorar, que tal repensar o orçamento?</c:v>
                </c:pt>
                <c:pt idx="1">
                  <c:v>Para 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'Orçamento '!$E$55:$E$59</c:f>
              <c:strCache>
                <c:ptCount val="5"/>
                <c:pt idx="0">
                  <c:v>Investimento </c:v>
                </c:pt>
                <c:pt idx="1">
                  <c:v>Despesas Fixas </c:v>
                </c:pt>
                <c:pt idx="2">
                  <c:v>Despesas Variáveis</c:v>
                </c:pt>
                <c:pt idx="3">
                  <c:v>Despesas Extras </c:v>
                </c:pt>
                <c:pt idx="4">
                  <c:v>Despesas Adicionais </c:v>
                </c:pt>
              </c:strCache>
            </c:strRef>
          </c:cat>
          <c:val>
            <c:numRef>
              <c:f>'Orçamento '!$H$55:$H$59</c:f>
              <c:numCache>
                <c:formatCode>_("R$"* #,##0.00_);_("R$"* \(#,##0.00\);_("R$"*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E-403B-8E63-651CFE59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3567648"/>
        <c:axId val="196356140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'Orçamento '!$I$53:$I$54</c15:sqref>
                        </c15:formulaRef>
                      </c:ext>
                    </c:extLst>
                    <c:strCache>
                      <c:ptCount val="2"/>
                      <c:pt idx="0">
                        <c:v>Você pode melhorar, que tal repensar o orçamento?</c:v>
                      </c:pt>
                      <c:pt idx="1">
                        <c:v>Para </c:v>
                      </c:pt>
                    </c:strCache>
                  </c:strRef>
                </c:tx>
                <c:spPr>
                  <a:solidFill>
                    <a:schemeClr val="accent6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'Orçamento '!$E$55:$E$59</c15:sqref>
                        </c15:formulaRef>
                      </c:ext>
                    </c:extLst>
                    <c:strCache>
                      <c:ptCount val="5"/>
                      <c:pt idx="0">
                        <c:v>Investimento </c:v>
                      </c:pt>
                      <c:pt idx="1">
                        <c:v>Despesas Fixas </c:v>
                      </c:pt>
                      <c:pt idx="2">
                        <c:v>Despesas Variáveis</c:v>
                      </c:pt>
                      <c:pt idx="3">
                        <c:v>Despesas Extras </c:v>
                      </c:pt>
                      <c:pt idx="4">
                        <c:v>Despesas Adicionais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'Orçamento '!$I$55:$I$59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72E-403B-8E63-651CFE5946FE}"/>
                  </c:ext>
                </c:extLst>
              </c15:ser>
            </c15:filteredBarSeries>
          </c:ext>
        </c:extLst>
      </c:barChart>
      <c:catAx>
        <c:axId val="19635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561408"/>
        <c:crosses val="autoZero"/>
        <c:auto val="1"/>
        <c:lblAlgn val="ctr"/>
        <c:lblOffset val="100"/>
        <c:noMultiLvlLbl val="0"/>
      </c:catAx>
      <c:valAx>
        <c:axId val="19635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5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Projeção</a:t>
            </a:r>
            <a:r>
              <a:rPr lang="pt-BR" b="1" baseline="0"/>
              <a:t> para 12 meses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'Orçamento '!$E$68:$E$74</c:f>
              <c:strCache>
                <c:ptCount val="7"/>
                <c:pt idx="0">
                  <c:v>Investimentos</c:v>
                </c:pt>
                <c:pt idx="1">
                  <c:v>Total do endividamento</c:v>
                </c:pt>
                <c:pt idx="2">
                  <c:v>Potencial de Poupança</c:v>
                </c:pt>
                <c:pt idx="3">
                  <c:v>Despesa Fixa</c:v>
                </c:pt>
                <c:pt idx="4">
                  <c:v>Despesa Variável</c:v>
                </c:pt>
                <c:pt idx="5">
                  <c:v>Despesa Extra</c:v>
                </c:pt>
                <c:pt idx="6">
                  <c:v>Despesa Adicional</c:v>
                </c:pt>
              </c:strCache>
            </c:strRef>
          </c:cat>
          <c:val>
            <c:numRef>
              <c:f>'Orçamento '!$F$68:$F$74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BA0-90A4-347652E9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2298432"/>
        <c:axId val="1902296512"/>
      </c:barChart>
      <c:catAx>
        <c:axId val="190229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2296512"/>
        <c:crosses val="autoZero"/>
        <c:auto val="1"/>
        <c:lblAlgn val="ctr"/>
        <c:lblOffset val="100"/>
        <c:noMultiLvlLbl val="0"/>
      </c:catAx>
      <c:valAx>
        <c:axId val="190229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229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4111</xdr:colOff>
      <xdr:row>10</xdr:row>
      <xdr:rowOff>179474</xdr:rowOff>
    </xdr:from>
    <xdr:to>
      <xdr:col>9</xdr:col>
      <xdr:colOff>596347</xdr:colOff>
      <xdr:row>24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96D12B0-2A18-748B-0756-8DC3A292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99392</xdr:colOff>
      <xdr:row>27</xdr:row>
      <xdr:rowOff>165651</xdr:rowOff>
    </xdr:from>
    <xdr:to>
      <xdr:col>12</xdr:col>
      <xdr:colOff>238539</xdr:colOff>
      <xdr:row>38</xdr:row>
      <xdr:rowOff>89451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BF022E38-F0A1-023D-9D38-FB72AD1A1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92765</xdr:colOff>
      <xdr:row>40</xdr:row>
      <xdr:rowOff>135835</xdr:rowOff>
    </xdr:from>
    <xdr:to>
      <xdr:col>12</xdr:col>
      <xdr:colOff>304800</xdr:colOff>
      <xdr:row>51</xdr:row>
      <xdr:rowOff>86139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F9E74C2-2883-6EAC-86CA-579705D4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86139</xdr:colOff>
      <xdr:row>51</xdr:row>
      <xdr:rowOff>182218</xdr:rowOff>
    </xdr:from>
    <xdr:to>
      <xdr:col>16</xdr:col>
      <xdr:colOff>390939</xdr:colOff>
      <xdr:row>63</xdr:row>
      <xdr:rowOff>92765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C22D5F22-0C52-35C7-A7DA-5463F7FAD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100338</xdr:colOff>
      <xdr:row>65</xdr:row>
      <xdr:rowOff>0</xdr:rowOff>
    </xdr:from>
    <xdr:to>
      <xdr:col>16</xdr:col>
      <xdr:colOff>424069</xdr:colOff>
      <xdr:row>78</xdr:row>
      <xdr:rowOff>205882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2E0A91D-B7ED-75DF-4AB1-EA4F1C69E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7621</xdr:colOff>
      <xdr:row>0</xdr:row>
      <xdr:rowOff>0</xdr:rowOff>
    </xdr:from>
    <xdr:to>
      <xdr:col>9</xdr:col>
      <xdr:colOff>601981</xdr:colOff>
      <xdr:row>9</xdr:row>
      <xdr:rowOff>48939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62E4E-7EEF-6676-476E-4AFB8CF9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0"/>
          <a:ext cx="10995660" cy="16948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C865-1B7E-4D28-8FAC-D372327A89CB}">
  <dimension ref="A12:J90"/>
  <sheetViews>
    <sheetView showGridLines="0" tabSelected="1" zoomScale="115" zoomScaleNormal="115" workbookViewId="0">
      <selection activeCell="N9" sqref="N9"/>
    </sheetView>
  </sheetViews>
  <sheetFormatPr defaultRowHeight="14.4"/>
  <cols>
    <col min="1" max="1" width="36.109375" customWidth="1"/>
    <col min="2" max="2" width="19.33203125" style="6" customWidth="1"/>
    <col min="3" max="3" width="22.44140625" style="8" customWidth="1"/>
    <col min="4" max="4" width="1.6640625" customWidth="1"/>
    <col min="5" max="5" width="25.77734375" bestFit="1" customWidth="1"/>
    <col min="6" max="6" width="18.5546875" style="41" customWidth="1"/>
    <col min="7" max="7" width="12.77734375" style="8" bestFit="1" customWidth="1"/>
    <col min="8" max="8" width="11.6640625" style="8" customWidth="1"/>
    <col min="9" max="9" width="3.33203125" customWidth="1"/>
  </cols>
  <sheetData>
    <row r="12" spans="1:6" s="1" customFormat="1" ht="18">
      <c r="A12" s="16" t="s">
        <v>70</v>
      </c>
      <c r="B12" s="17" t="s">
        <v>5</v>
      </c>
      <c r="C12" s="16" t="s">
        <v>40</v>
      </c>
      <c r="E12" s="11"/>
      <c r="F12" s="36"/>
    </row>
    <row r="13" spans="1:6">
      <c r="A13" s="2" t="s">
        <v>0</v>
      </c>
      <c r="B13" s="5"/>
      <c r="C13" s="7"/>
      <c r="E13" s="12"/>
      <c r="F13" s="40"/>
    </row>
    <row r="14" spans="1:6">
      <c r="A14" s="2" t="s">
        <v>2</v>
      </c>
      <c r="B14" s="5"/>
      <c r="C14" s="7"/>
      <c r="E14" s="12"/>
      <c r="F14" s="40"/>
    </row>
    <row r="15" spans="1:6">
      <c r="A15" s="2" t="s">
        <v>3</v>
      </c>
      <c r="B15" s="5"/>
      <c r="C15" s="7"/>
    </row>
    <row r="16" spans="1:6">
      <c r="A16" s="2" t="s">
        <v>1</v>
      </c>
      <c r="B16" s="5"/>
      <c r="C16" s="7"/>
    </row>
    <row r="17" spans="1:10">
      <c r="A17" s="2" t="s">
        <v>4</v>
      </c>
      <c r="B17" s="5"/>
      <c r="C17" s="7"/>
    </row>
    <row r="18" spans="1:10" ht="18">
      <c r="A18" s="18" t="s">
        <v>11</v>
      </c>
      <c r="B18" s="10">
        <f>SUM(B13:B17)</f>
        <v>0</v>
      </c>
      <c r="C18" s="13"/>
    </row>
    <row r="20" spans="1:10" s="1" customFormat="1" ht="18">
      <c r="A20" s="16" t="s">
        <v>6</v>
      </c>
      <c r="B20" s="17" t="s">
        <v>16</v>
      </c>
      <c r="C20" s="16" t="s">
        <v>20</v>
      </c>
      <c r="F20" s="37"/>
    </row>
    <row r="21" spans="1:10">
      <c r="A21" s="2" t="s">
        <v>8</v>
      </c>
      <c r="B21" s="5"/>
      <c r="C21" s="7"/>
    </row>
    <row r="22" spans="1:10">
      <c r="A22" s="2" t="s">
        <v>7</v>
      </c>
      <c r="B22" s="5"/>
      <c r="C22" s="7"/>
    </row>
    <row r="23" spans="1:10">
      <c r="A23" s="2" t="s">
        <v>9</v>
      </c>
      <c r="B23" s="5"/>
      <c r="C23" s="7"/>
    </row>
    <row r="24" spans="1:10">
      <c r="A24" s="2" t="s">
        <v>10</v>
      </c>
      <c r="B24" s="5"/>
      <c r="C24" s="7"/>
    </row>
    <row r="25" spans="1:10" ht="21">
      <c r="A25" s="24" t="s">
        <v>56</v>
      </c>
      <c r="B25" s="10">
        <f>SUM(B21:B24)</f>
        <v>0</v>
      </c>
      <c r="C25" s="13"/>
      <c r="E25" s="14" t="s">
        <v>51</v>
      </c>
      <c r="F25" s="65"/>
      <c r="G25" s="65"/>
      <c r="H25" s="68">
        <f>B90</f>
        <v>0</v>
      </c>
      <c r="I25" s="68"/>
      <c r="J25" s="68"/>
    </row>
    <row r="26" spans="1:10">
      <c r="F26" s="42"/>
    </row>
    <row r="27" spans="1:10" ht="21">
      <c r="A27" s="16" t="s">
        <v>12</v>
      </c>
      <c r="B27" s="17" t="s">
        <v>16</v>
      </c>
      <c r="C27" s="16" t="s">
        <v>20</v>
      </c>
      <c r="E27" s="74" t="s">
        <v>57</v>
      </c>
      <c r="F27" s="74"/>
      <c r="G27" s="74"/>
      <c r="H27" s="74"/>
      <c r="I27" s="74"/>
    </row>
    <row r="28" spans="1:10">
      <c r="A28" s="2" t="s">
        <v>13</v>
      </c>
      <c r="B28" s="5"/>
      <c r="C28" s="7"/>
    </row>
    <row r="29" spans="1:10">
      <c r="A29" s="2" t="s">
        <v>14</v>
      </c>
      <c r="B29" s="5"/>
      <c r="C29" s="7"/>
      <c r="E29" s="31" t="s">
        <v>35</v>
      </c>
      <c r="F29" s="43">
        <f>B25</f>
        <v>0</v>
      </c>
    </row>
    <row r="30" spans="1:10">
      <c r="A30" s="2" t="s">
        <v>78</v>
      </c>
      <c r="B30" s="5"/>
      <c r="C30" s="7"/>
      <c r="E30" s="32" t="s">
        <v>36</v>
      </c>
      <c r="F30" s="44">
        <f>B38</f>
        <v>0</v>
      </c>
    </row>
    <row r="31" spans="1:10">
      <c r="A31" s="2" t="s">
        <v>15</v>
      </c>
      <c r="B31" s="5"/>
      <c r="C31" s="7"/>
      <c r="E31" s="33" t="s">
        <v>37</v>
      </c>
      <c r="F31" s="45">
        <f>B51</f>
        <v>0</v>
      </c>
    </row>
    <row r="32" spans="1:10">
      <c r="A32" s="2" t="s">
        <v>79</v>
      </c>
      <c r="B32" s="5"/>
      <c r="C32" s="7"/>
      <c r="E32" s="34" t="s">
        <v>58</v>
      </c>
      <c r="F32" s="46">
        <f>B64</f>
        <v>0</v>
      </c>
    </row>
    <row r="33" spans="1:9">
      <c r="A33" s="2" t="s">
        <v>83</v>
      </c>
      <c r="B33" s="5"/>
      <c r="C33" s="7"/>
      <c r="E33" s="35" t="s">
        <v>38</v>
      </c>
      <c r="F33" s="47">
        <f>B77</f>
        <v>0</v>
      </c>
    </row>
    <row r="34" spans="1:9">
      <c r="A34" s="2" t="s">
        <v>84</v>
      </c>
      <c r="B34" s="5"/>
      <c r="C34" s="7"/>
    </row>
    <row r="35" spans="1:9">
      <c r="A35" s="2" t="s">
        <v>85</v>
      </c>
      <c r="B35" s="5"/>
      <c r="C35" s="7"/>
    </row>
    <row r="36" spans="1:9">
      <c r="A36" s="2"/>
      <c r="B36" s="5"/>
      <c r="C36" s="7"/>
    </row>
    <row r="37" spans="1:9">
      <c r="A37" s="2"/>
      <c r="B37" s="5"/>
      <c r="C37" s="7"/>
    </row>
    <row r="38" spans="1:9" ht="18">
      <c r="A38" s="24" t="s">
        <v>52</v>
      </c>
      <c r="B38" s="10">
        <f>SUM(B28:B37)</f>
        <v>0</v>
      </c>
      <c r="C38" s="13"/>
    </row>
    <row r="40" spans="1:9" ht="21">
      <c r="A40" s="16" t="s">
        <v>17</v>
      </c>
      <c r="B40" s="17" t="s">
        <v>16</v>
      </c>
      <c r="C40" s="16" t="s">
        <v>20</v>
      </c>
      <c r="E40" s="74" t="s">
        <v>60</v>
      </c>
      <c r="F40" s="74"/>
      <c r="G40" s="74"/>
      <c r="H40" s="74"/>
      <c r="I40" s="74"/>
    </row>
    <row r="41" spans="1:9">
      <c r="A41" s="3" t="s">
        <v>26</v>
      </c>
      <c r="B41" s="5"/>
      <c r="C41" s="7"/>
    </row>
    <row r="42" spans="1:9">
      <c r="A42" s="3" t="s">
        <v>27</v>
      </c>
      <c r="B42" s="5"/>
      <c r="C42" s="7"/>
      <c r="E42" s="31" t="s">
        <v>21</v>
      </c>
      <c r="F42" s="43">
        <f>SUMIF(C21:C77,"PIX",B21:B77)</f>
        <v>0</v>
      </c>
    </row>
    <row r="43" spans="1:9">
      <c r="A43" s="3" t="s">
        <v>28</v>
      </c>
      <c r="B43" s="5"/>
      <c r="C43" s="7"/>
      <c r="E43" s="32" t="s">
        <v>22</v>
      </c>
      <c r="F43" s="44">
        <f>SUMIF(C21:C77,"Débito",B21:B77)</f>
        <v>0</v>
      </c>
    </row>
    <row r="44" spans="1:9">
      <c r="A44" s="3" t="s">
        <v>29</v>
      </c>
      <c r="B44" s="5"/>
      <c r="C44" s="7"/>
      <c r="E44" s="33" t="s">
        <v>23</v>
      </c>
      <c r="F44" s="45">
        <f>SUMIF(C21:C77,"Cartão de Crédito",B21:B77)</f>
        <v>0</v>
      </c>
    </row>
    <row r="45" spans="1:9">
      <c r="A45" s="3"/>
      <c r="B45" s="5"/>
      <c r="C45" s="7"/>
      <c r="E45" s="38" t="s">
        <v>24</v>
      </c>
      <c r="F45" s="48">
        <f>SUMIF(C21:C77,"Dinheiro",B21:B77)</f>
        <v>0</v>
      </c>
    </row>
    <row r="46" spans="1:9">
      <c r="A46" s="3"/>
      <c r="B46" s="5"/>
      <c r="C46" s="7"/>
      <c r="E46" s="34" t="s">
        <v>25</v>
      </c>
      <c r="F46" s="46">
        <f>SUMIF(C21:C77,"Boleto Bancário",B21:B77)</f>
        <v>0</v>
      </c>
    </row>
    <row r="47" spans="1:9">
      <c r="A47" s="3"/>
      <c r="B47" s="5"/>
      <c r="C47" s="7"/>
      <c r="E47" s="39" t="s">
        <v>59</v>
      </c>
      <c r="F47" s="49">
        <f ca="1">SUMIF(C1:C77,"Desconto em Folha",B21:B77)</f>
        <v>0</v>
      </c>
    </row>
    <row r="48" spans="1:9">
      <c r="A48" s="3"/>
      <c r="B48" s="5"/>
      <c r="C48" s="7"/>
    </row>
    <row r="49" spans="1:9">
      <c r="A49" s="3"/>
      <c r="B49" s="5"/>
      <c r="C49" s="7"/>
    </row>
    <row r="50" spans="1:9">
      <c r="A50" s="3"/>
      <c r="B50" s="5"/>
      <c r="C50" s="7"/>
    </row>
    <row r="51" spans="1:9" ht="18">
      <c r="A51" s="24" t="s">
        <v>53</v>
      </c>
      <c r="B51" s="10">
        <f>SUM(B41:B50)</f>
        <v>0</v>
      </c>
      <c r="C51" s="13"/>
    </row>
    <row r="53" spans="1:9" ht="21">
      <c r="A53" s="16" t="s">
        <v>18</v>
      </c>
      <c r="B53" s="17" t="s">
        <v>16</v>
      </c>
      <c r="C53" s="16" t="s">
        <v>20</v>
      </c>
      <c r="E53" s="74" t="s">
        <v>73</v>
      </c>
      <c r="F53" s="74"/>
      <c r="G53" s="74"/>
      <c r="H53" s="74"/>
      <c r="I53" s="74"/>
    </row>
    <row r="54" spans="1:9">
      <c r="A54" s="4" t="s">
        <v>41</v>
      </c>
      <c r="B54" s="5"/>
      <c r="C54" s="7"/>
      <c r="F54" s="53" t="s">
        <v>72</v>
      </c>
      <c r="G54" s="51" t="s">
        <v>65</v>
      </c>
      <c r="H54" s="69" t="s">
        <v>66</v>
      </c>
      <c r="I54" s="69"/>
    </row>
    <row r="55" spans="1:9">
      <c r="A55" s="4" t="s">
        <v>42</v>
      </c>
      <c r="B55" s="5"/>
      <c r="C55" s="7"/>
      <c r="E55" t="s">
        <v>64</v>
      </c>
      <c r="F55" s="54">
        <v>0.1</v>
      </c>
      <c r="G55" s="52">
        <f>B25</f>
        <v>0</v>
      </c>
      <c r="H55" s="70">
        <f>(B18*F55)</f>
        <v>0</v>
      </c>
      <c r="I55" s="71"/>
    </row>
    <row r="56" spans="1:9">
      <c r="A56" s="4" t="s">
        <v>33</v>
      </c>
      <c r="B56" s="5"/>
      <c r="C56" s="7"/>
      <c r="E56" t="s">
        <v>62</v>
      </c>
      <c r="F56" s="54">
        <v>0.35</v>
      </c>
      <c r="G56" s="52">
        <f>B38</f>
        <v>0</v>
      </c>
      <c r="H56" s="70">
        <f>(B18*F56)</f>
        <v>0</v>
      </c>
      <c r="I56" s="71"/>
    </row>
    <row r="57" spans="1:9">
      <c r="A57" s="4" t="s">
        <v>34</v>
      </c>
      <c r="B57" s="5"/>
      <c r="C57" s="7"/>
      <c r="E57" t="s">
        <v>37</v>
      </c>
      <c r="F57" s="54">
        <v>0.3</v>
      </c>
      <c r="G57" s="52">
        <f>B51</f>
        <v>0</v>
      </c>
      <c r="H57" s="70">
        <f>B18*F57</f>
        <v>0</v>
      </c>
      <c r="I57" s="71"/>
    </row>
    <row r="58" spans="1:9">
      <c r="A58" s="4"/>
      <c r="B58" s="5"/>
      <c r="C58" s="7"/>
      <c r="E58" t="s">
        <v>58</v>
      </c>
      <c r="F58" s="54">
        <v>0.05</v>
      </c>
      <c r="G58" s="52">
        <f>B64</f>
        <v>0</v>
      </c>
      <c r="H58" s="70">
        <f>B18*F58</f>
        <v>0</v>
      </c>
      <c r="I58" s="71"/>
    </row>
    <row r="59" spans="1:9">
      <c r="A59" s="4"/>
      <c r="B59" s="5"/>
      <c r="C59" s="7"/>
      <c r="E59" t="s">
        <v>63</v>
      </c>
      <c r="F59" s="54">
        <v>0.2</v>
      </c>
      <c r="G59" s="52">
        <f>B77</f>
        <v>0</v>
      </c>
      <c r="H59" s="70">
        <f>B18*F59</f>
        <v>0</v>
      </c>
      <c r="I59" s="71"/>
    </row>
    <row r="60" spans="1:9">
      <c r="A60" s="4"/>
      <c r="B60" s="5"/>
      <c r="C60" s="7"/>
      <c r="E60" s="55" t="s">
        <v>11</v>
      </c>
      <c r="F60" s="56">
        <f>SUM(F55:F59)</f>
        <v>1</v>
      </c>
      <c r="G60" s="57">
        <f>SUM(G55:G59)</f>
        <v>0</v>
      </c>
      <c r="H60" s="72">
        <f>SUM(H55:I59)</f>
        <v>0</v>
      </c>
      <c r="I60" s="73"/>
    </row>
    <row r="61" spans="1:9">
      <c r="A61" s="4"/>
      <c r="B61" s="5"/>
      <c r="C61" s="7"/>
    </row>
    <row r="62" spans="1:9" ht="21">
      <c r="A62" s="4"/>
      <c r="B62" s="5"/>
      <c r="C62" s="7"/>
      <c r="E62" s="14"/>
      <c r="F62" s="63" t="s">
        <v>67</v>
      </c>
      <c r="G62" s="64" t="e">
        <f>H60/G60-1</f>
        <v>#DIV/0!</v>
      </c>
      <c r="H62" s="25"/>
      <c r="I62" s="14"/>
    </row>
    <row r="63" spans="1:9">
      <c r="A63" s="4"/>
      <c r="B63" s="5"/>
      <c r="C63" s="7"/>
      <c r="G63" s="50"/>
    </row>
    <row r="64" spans="1:9" ht="18">
      <c r="A64" s="24" t="s">
        <v>54</v>
      </c>
      <c r="B64" s="10">
        <f>SUM(B54:B63)</f>
        <v>0</v>
      </c>
      <c r="C64" s="13"/>
      <c r="G64" s="50"/>
    </row>
    <row r="66" spans="1:9" ht="21">
      <c r="A66" s="16" t="s">
        <v>19</v>
      </c>
      <c r="B66" s="17" t="s">
        <v>16</v>
      </c>
      <c r="C66" s="16" t="s">
        <v>39</v>
      </c>
      <c r="E66" s="74" t="s">
        <v>61</v>
      </c>
      <c r="F66" s="74"/>
      <c r="G66" s="74"/>
      <c r="H66" s="74"/>
      <c r="I66" s="74"/>
    </row>
    <row r="67" spans="1:9">
      <c r="A67" s="2" t="s">
        <v>31</v>
      </c>
      <c r="B67" s="5"/>
      <c r="C67" s="7"/>
      <c r="E67" s="67"/>
      <c r="F67" s="67"/>
      <c r="G67" s="67"/>
      <c r="H67" s="67"/>
      <c r="I67" s="67"/>
    </row>
    <row r="68" spans="1:9">
      <c r="A68" s="2" t="s">
        <v>30</v>
      </c>
      <c r="B68" s="5"/>
      <c r="C68" s="7"/>
      <c r="E68" s="62" t="s">
        <v>35</v>
      </c>
      <c r="F68" s="48">
        <f>B81*12</f>
        <v>0</v>
      </c>
    </row>
    <row r="69" spans="1:9">
      <c r="A69" s="2" t="s">
        <v>32</v>
      </c>
      <c r="B69" s="5"/>
      <c r="C69" s="7"/>
      <c r="E69" s="27" t="s">
        <v>68</v>
      </c>
      <c r="F69" s="44" t="str">
        <f>IF(B90&lt;0,B90*12,"")</f>
        <v/>
      </c>
      <c r="G69" s="67"/>
      <c r="H69" s="67"/>
      <c r="I69" s="67"/>
    </row>
    <row r="70" spans="1:9">
      <c r="A70" s="2" t="s">
        <v>80</v>
      </c>
      <c r="B70" s="5"/>
      <c r="C70" s="7"/>
      <c r="E70" s="28" t="s">
        <v>71</v>
      </c>
      <c r="F70" s="45" t="str">
        <f>IF(B90&gt;0,B90*12,"")</f>
        <v/>
      </c>
      <c r="G70" s="67"/>
      <c r="H70" s="67"/>
      <c r="I70" s="67"/>
    </row>
    <row r="71" spans="1:9">
      <c r="A71" s="2" t="s">
        <v>81</v>
      </c>
      <c r="B71" s="5"/>
      <c r="C71" s="7"/>
      <c r="E71" s="62" t="s">
        <v>74</v>
      </c>
      <c r="F71" s="48">
        <f>B83*12</f>
        <v>0</v>
      </c>
    </row>
    <row r="72" spans="1:9">
      <c r="A72" s="2" t="s">
        <v>82</v>
      </c>
      <c r="B72" s="5"/>
      <c r="C72" s="7"/>
      <c r="E72" s="29" t="s">
        <v>75</v>
      </c>
      <c r="F72" s="46">
        <f>B84*12</f>
        <v>0</v>
      </c>
    </row>
    <row r="73" spans="1:9">
      <c r="A73" s="2"/>
      <c r="B73" s="5"/>
      <c r="C73" s="7"/>
      <c r="E73" s="30" t="s">
        <v>76</v>
      </c>
      <c r="F73" s="47">
        <f>B85*12</f>
        <v>0</v>
      </c>
    </row>
    <row r="74" spans="1:9">
      <c r="A74" s="2"/>
      <c r="B74" s="5"/>
      <c r="C74" s="7"/>
      <c r="E74" s="26" t="s">
        <v>77</v>
      </c>
      <c r="F74" s="43">
        <f>B86*12</f>
        <v>0</v>
      </c>
    </row>
    <row r="75" spans="1:9">
      <c r="A75" s="2"/>
      <c r="B75" s="5"/>
      <c r="C75" s="7"/>
    </row>
    <row r="76" spans="1:9" ht="18">
      <c r="A76" s="2"/>
      <c r="B76" s="5"/>
      <c r="C76" s="7"/>
      <c r="E76" s="58" t="s">
        <v>69</v>
      </c>
      <c r="F76" s="59">
        <f>SUM(F68:F75)</f>
        <v>0</v>
      </c>
      <c r="G76" s="60"/>
      <c r="H76" s="60"/>
      <c r="I76" s="61"/>
    </row>
    <row r="77" spans="1:9" ht="18">
      <c r="A77" s="24" t="s">
        <v>55</v>
      </c>
      <c r="B77" s="10">
        <f>SUM(B67:B76)</f>
        <v>0</v>
      </c>
      <c r="C77" s="13"/>
    </row>
    <row r="79" spans="1:9" ht="21">
      <c r="A79" s="19" t="s">
        <v>43</v>
      </c>
      <c r="B79" s="15">
        <f>B18</f>
        <v>0</v>
      </c>
      <c r="E79" s="66"/>
      <c r="F79" s="66"/>
      <c r="G79" s="66"/>
      <c r="H79" s="66"/>
      <c r="I79" s="66"/>
    </row>
    <row r="80" spans="1:9" ht="18">
      <c r="A80" s="9"/>
      <c r="B80" s="10"/>
    </row>
    <row r="81" spans="1:2" ht="18">
      <c r="A81" s="22" t="s">
        <v>44</v>
      </c>
      <c r="B81" s="23">
        <f>B25</f>
        <v>0</v>
      </c>
    </row>
    <row r="82" spans="1:2" ht="18">
      <c r="A82" s="9"/>
      <c r="B82" s="10"/>
    </row>
    <row r="83" spans="1:2" ht="18">
      <c r="A83" s="9" t="s">
        <v>45</v>
      </c>
      <c r="B83" s="10">
        <f>B38</f>
        <v>0</v>
      </c>
    </row>
    <row r="84" spans="1:2" ht="18">
      <c r="A84" s="9" t="s">
        <v>46</v>
      </c>
      <c r="B84" s="10">
        <f>B51</f>
        <v>0</v>
      </c>
    </row>
    <row r="85" spans="1:2" ht="18">
      <c r="A85" s="9" t="s">
        <v>47</v>
      </c>
      <c r="B85" s="10">
        <f>B64</f>
        <v>0</v>
      </c>
    </row>
    <row r="86" spans="1:2" ht="18">
      <c r="A86" s="9" t="s">
        <v>48</v>
      </c>
      <c r="B86" s="10">
        <f>B77</f>
        <v>0</v>
      </c>
    </row>
    <row r="88" spans="1:2" ht="18">
      <c r="A88" s="19" t="s">
        <v>49</v>
      </c>
      <c r="B88" s="15">
        <f>SUM(B80:B86)</f>
        <v>0</v>
      </c>
    </row>
    <row r="90" spans="1:2" ht="21">
      <c r="A90" s="20" t="s">
        <v>50</v>
      </c>
      <c r="B90" s="21">
        <f>B79-B88</f>
        <v>0</v>
      </c>
    </row>
  </sheetData>
  <mergeCells count="14">
    <mergeCell ref="G69:I70"/>
    <mergeCell ref="H25:J25"/>
    <mergeCell ref="H54:I54"/>
    <mergeCell ref="H55:I55"/>
    <mergeCell ref="H56:I56"/>
    <mergeCell ref="H57:I57"/>
    <mergeCell ref="H58:I58"/>
    <mergeCell ref="H59:I59"/>
    <mergeCell ref="H60:I60"/>
    <mergeCell ref="E67:I67"/>
    <mergeCell ref="E27:I27"/>
    <mergeCell ref="E40:I40"/>
    <mergeCell ref="E53:I53"/>
    <mergeCell ref="E66:I66"/>
  </mergeCells>
  <conditionalFormatting sqref="A12:J90">
    <cfRule type="cellIs" dxfId="0" priority="1" operator="lessThan">
      <formula>0</formula>
    </cfRule>
  </conditionalFormatting>
  <dataValidations count="6">
    <dataValidation type="list" allowBlank="1" showInputMessage="1" showErrorMessage="1" sqref="A28:A37" xr:uid="{8992A446-A770-4502-A3EF-0ADF3002DCDE}">
      <formula1>_xlfn._LONGTEXT("Aluguel,Condomínio,Prestação da casa,Seguro da casa,Diarista,Mensalista,Prestação do carro,Seguro do carro,Estacionamento,Seguro de Vida,Plano de saúde,Desconto Vale Alimentação,Descontro Vale Refeição,Curso,Estacionamento Fixo,Mensalidade Escolar,IR,INSS",",IPTU,Outro")</formula1>
    </dataValidation>
    <dataValidation type="list" allowBlank="1" showInputMessage="1" showErrorMessage="1" sqref="A41:A50" xr:uid="{6A03B56D-C10F-44A1-BCA8-E92F156B5924}">
      <formula1>"Luz,Água,Combo TV/ Internet,Telefone Celular,Gás,Mensalidade TV,Internet,Animal de Estimação,Tag Pedágio,Ônibus,Combustível,Aplicativo,Supermercado,Refeições,Alimentação,Feira/ Açougue,Medicamento,Cabeleireiro,Manicure,Personal,Academia,Suplementação"</formula1>
    </dataValidation>
    <dataValidation type="list" allowBlank="1" showInputMessage="1" showErrorMessage="1" sqref="A67:A76" xr:uid="{D1EB2D87-CCDC-45F0-B67B-89D2BA045087}">
      <formula1>_xlfn._LONGTEXT("Jogos de Apostas,Compras Online,Viagens,Cinema/teatro,Restaurantes,Passeios,Roupas,Maquiagem,Acessórios,Parcelas no Cartão,Aplicativo Comida,Aplicativo Armazenamento,Aplicativo Streaming I,Aplicativo Streaming II,Aplicativo Streaming III,Aplicativo Stream","ing IV")</formula1>
    </dataValidation>
    <dataValidation type="list" allowBlank="1" showInputMessage="1" showErrorMessage="1" sqref="C21:C24 C28:C37 C41:C50 C54:C63 C67:C76" xr:uid="{9A33587E-D8D8-4994-A050-8C106184FF56}">
      <formula1>"PIX,Débito,Cartão de Crédito,Dinheiro,Boleto Bancário,Desconto em Folha"</formula1>
    </dataValidation>
    <dataValidation type="list" allowBlank="1" showInputMessage="1" showErrorMessage="1" errorTitle="Valor inválido" error="Por favor, selecione uma opção da lista de Despesas Extras." sqref="A54:A63" xr:uid="{9123C6B2-D284-493B-B4EC-4BD897B6270F}">
      <formula1>"Taxa de Banco,Taxa de Cartão,Juros do Cheque Especial,Médico,Manutenção,Empréstimo I,Empréstimo II,Empréstimo III,Empréstimo IV,Empréstimo V,Empréstimo VI"</formula1>
    </dataValidation>
    <dataValidation type="list" allowBlank="1" showInputMessage="1" showErrorMessage="1" sqref="C13:C17" xr:uid="{E109F824-609A-437D-840A-CAA1B7998F4B}">
      <formula1>"PIX,Débito,Cartão de Crédito,Dinheiro,Boleto Bancário,Folha de Pagamento,Desconto em Folha"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Viana</dc:creator>
  <cp:lastModifiedBy>Fábio Viana</cp:lastModifiedBy>
  <dcterms:created xsi:type="dcterms:W3CDTF">2026-04-28T11:39:55Z</dcterms:created>
  <dcterms:modified xsi:type="dcterms:W3CDTF">2026-05-18T11:44:40Z</dcterms:modified>
</cp:coreProperties>
</file>